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activitysim\verification-tm1-fixes-rerun\outputs\"/>
    </mc:Choice>
  </mc:AlternateContent>
  <xr:revisionPtr revIDLastSave="0" documentId="13_ncr:1_{34A7B355-D125-4A25-A41C-FA1F5C7B7D9E}" xr6:coauthVersionLast="43" xr6:coauthVersionMax="43" xr10:uidLastSave="{00000000-0000-0000-0000-000000000000}"/>
  <bookViews>
    <workbookView xWindow="3915" yWindow="75" windowWidth="19770" windowHeight="14340" xr2:uid="{00000000-000D-0000-FFFF-FFFF00000000}"/>
  </bookViews>
  <sheets>
    <sheet name="imt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B23" i="1"/>
  <c r="Q2" i="1" l="1"/>
  <c r="R2" i="1"/>
  <c r="S2" i="1"/>
  <c r="T2" i="1"/>
  <c r="U2" i="1"/>
  <c r="Q3" i="1"/>
  <c r="R3" i="1"/>
  <c r="S3" i="1"/>
  <c r="T3" i="1"/>
  <c r="U3" i="1"/>
  <c r="Q4" i="1"/>
  <c r="R4" i="1"/>
  <c r="S4" i="1"/>
  <c r="T4" i="1"/>
  <c r="U4" i="1"/>
  <c r="Q5" i="1"/>
  <c r="R5" i="1"/>
  <c r="S5" i="1"/>
  <c r="T5" i="1"/>
  <c r="U5" i="1"/>
  <c r="Q6" i="1"/>
  <c r="R6" i="1"/>
  <c r="S6" i="1"/>
  <c r="T6" i="1"/>
  <c r="U6" i="1"/>
  <c r="Q7" i="1"/>
  <c r="R7" i="1"/>
  <c r="S7" i="1"/>
  <c r="T7" i="1"/>
  <c r="U7" i="1"/>
  <c r="Q8" i="1"/>
  <c r="R8" i="1"/>
  <c r="S8" i="1"/>
  <c r="T8" i="1"/>
  <c r="U8" i="1"/>
  <c r="Q9" i="1"/>
  <c r="R9" i="1"/>
  <c r="S9" i="1"/>
  <c r="T9" i="1"/>
  <c r="U9" i="1"/>
  <c r="P3" i="1"/>
  <c r="P4" i="1"/>
  <c r="P5" i="1"/>
  <c r="P6" i="1"/>
  <c r="P7" i="1"/>
  <c r="P8" i="1"/>
  <c r="P9" i="1"/>
  <c r="P2" i="1"/>
  <c r="B14" i="1"/>
  <c r="B15" i="1"/>
  <c r="B16" i="1"/>
  <c r="B17" i="1"/>
  <c r="B18" i="1"/>
  <c r="B19" i="1"/>
  <c r="B20" i="1"/>
  <c r="B13" i="1"/>
  <c r="D10" i="1"/>
  <c r="C10" i="1"/>
  <c r="F10" i="1"/>
  <c r="E10" i="1"/>
  <c r="J14" i="1" l="1"/>
  <c r="J15" i="1"/>
  <c r="J16" i="1"/>
  <c r="J17" i="1"/>
  <c r="J18" i="1"/>
  <c r="J19" i="1"/>
  <c r="J20" i="1"/>
  <c r="J13" i="1"/>
  <c r="C14" i="1"/>
  <c r="C15" i="1"/>
  <c r="C16" i="1"/>
  <c r="C17" i="1"/>
  <c r="C18" i="1"/>
  <c r="C19" i="1"/>
  <c r="C20" i="1"/>
  <c r="C13" i="1"/>
  <c r="I20" i="1" l="1"/>
  <c r="I19" i="1"/>
  <c r="I18" i="1"/>
  <c r="I17" i="1"/>
  <c r="I16" i="1"/>
  <c r="I15" i="1"/>
  <c r="I14" i="1"/>
  <c r="I13" i="1"/>
  <c r="Q1" i="1" l="1"/>
  <c r="R1" i="1"/>
  <c r="U1" i="1"/>
  <c r="S1" i="1"/>
  <c r="T1" i="1"/>
  <c r="P1" i="1"/>
  <c r="M10" i="1"/>
  <c r="T10" i="1" s="1"/>
  <c r="L10" i="1"/>
  <c r="N10" i="1"/>
  <c r="K10" i="1"/>
  <c r="R10" i="1" s="1"/>
  <c r="J10" i="1"/>
  <c r="I10" i="1"/>
  <c r="O3" i="1"/>
  <c r="O4" i="1"/>
  <c r="O5" i="1"/>
  <c r="O6" i="1"/>
  <c r="O7" i="1"/>
  <c r="O8" i="1"/>
  <c r="O9" i="1"/>
  <c r="O2" i="1"/>
  <c r="G10" i="1"/>
  <c r="B21" i="1" s="1"/>
  <c r="B10" i="1"/>
  <c r="C21" i="1" s="1"/>
  <c r="S10" i="1" l="1"/>
  <c r="I24" i="1"/>
  <c r="Q10" i="1"/>
  <c r="I23" i="1"/>
  <c r="U10" i="1"/>
  <c r="J21" i="1"/>
  <c r="P10" i="1"/>
  <c r="I21" i="1"/>
</calcChain>
</file>

<file path=xl/sharedStrings.xml><?xml version="1.0" encoding="utf-8"?>
<sst xmlns="http://schemas.openxmlformats.org/spreadsheetml/2006/main" count="60" uniqueCount="21">
  <si>
    <t>school1</t>
  </si>
  <si>
    <t>school2</t>
  </si>
  <si>
    <t>work_and_school</t>
  </si>
  <si>
    <t>work1</t>
  </si>
  <si>
    <t>work2</t>
  </si>
  <si>
    <t>Child too young for school</t>
  </si>
  <si>
    <t>Full-time worker</t>
  </si>
  <si>
    <t>Non-worker</t>
  </si>
  <si>
    <t>Part-time worker</t>
  </si>
  <si>
    <t>Retired</t>
  </si>
  <si>
    <t>Student of driving age</t>
  </si>
  <si>
    <t>Student of non-driving age</t>
  </si>
  <si>
    <t>University student</t>
  </si>
  <si>
    <t>TM1</t>
  </si>
  <si>
    <t>Total</t>
  </si>
  <si>
    <t>ASIM</t>
  </si>
  <si>
    <t>DIFF</t>
  </si>
  <si>
    <t>Tours</t>
  </si>
  <si>
    <t>NoTours</t>
  </si>
  <si>
    <t>Work</t>
  </si>
  <si>
    <t>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</si>
</sst>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zoomScale="80" zoomScaleNormal="80" workbookViewId="0">
      <selection activeCell="L17" sqref="L17"/>
    </sheetView>
  </sheetViews>
  <sheetFormatPr defaultColWidth="9.140625" defaultRowHeight="15" x14ac:dyDescent="0.25"/>
  <cols>
    <col min="1" max="1" width="29.140625" style="2" bestFit="1" customWidth="1"/>
    <col min="2" max="2" width="9.5703125" style="2" bestFit="1" customWidth="1"/>
    <col min="3" max="3" width="10.7109375" style="2" bestFit="1" customWidth="1"/>
    <col min="4" max="4" width="8.42578125" style="2" bestFit="1" customWidth="1"/>
    <col min="5" max="6" width="10.140625" style="2" bestFit="1" customWidth="1"/>
    <col min="7" max="7" width="20" style="2" bestFit="1" customWidth="1"/>
    <col min="8" max="8" width="29.140625" style="2" bestFit="1" customWidth="1"/>
    <col min="9" max="10" width="12.28515625" style="2" bestFit="1" customWidth="1"/>
    <col min="11" max="11" width="10.140625" style="2" bestFit="1" customWidth="1"/>
    <col min="12" max="12" width="11.28515625" style="2" bestFit="1" customWidth="1"/>
    <col min="13" max="13" width="10.28515625" style="2" bestFit="1" customWidth="1"/>
    <col min="14" max="14" width="20.140625" style="2" bestFit="1" customWidth="1"/>
    <col min="15" max="15" width="29.140625" style="2" bestFit="1" customWidth="1"/>
    <col min="16" max="16" width="8.140625" style="2" bestFit="1" customWidth="1"/>
    <col min="17" max="18" width="8.42578125" style="2" bestFit="1" customWidth="1"/>
    <col min="19" max="20" width="10.140625" style="2" bestFit="1" customWidth="1"/>
    <col min="21" max="21" width="20" style="2" bestFit="1" customWidth="1"/>
    <col min="22" max="16384" width="9.140625" style="2"/>
  </cols>
  <sheetData>
    <row r="1" spans="1:21" x14ac:dyDescent="0.25">
      <c r="A1" s="2" t="s">
        <v>13</v>
      </c>
      <c r="B1" s="2">
        <v>0</v>
      </c>
      <c r="C1" s="2" t="s">
        <v>3</v>
      </c>
      <c r="D1" s="2" t="s">
        <v>4</v>
      </c>
      <c r="E1" s="2" t="s">
        <v>0</v>
      </c>
      <c r="F1" s="2" t="s">
        <v>1</v>
      </c>
      <c r="G1" s="2" t="s">
        <v>2</v>
      </c>
      <c r="H1" s="2" t="s">
        <v>15</v>
      </c>
      <c r="I1" s="2">
        <v>0</v>
      </c>
      <c r="J1" s="2" t="s">
        <v>3</v>
      </c>
      <c r="K1" s="2" t="s">
        <v>4</v>
      </c>
      <c r="L1" s="2" t="s">
        <v>0</v>
      </c>
      <c r="M1" s="2" t="s">
        <v>1</v>
      </c>
      <c r="N1" s="2" t="s">
        <v>2</v>
      </c>
      <c r="O1" s="2" t="s">
        <v>16</v>
      </c>
      <c r="P1" s="2">
        <f>I1</f>
        <v>0</v>
      </c>
      <c r="Q1" s="2" t="str">
        <f>J1</f>
        <v>work1</v>
      </c>
      <c r="R1" s="2" t="str">
        <f>K1</f>
        <v>work2</v>
      </c>
      <c r="S1" s="2" t="str">
        <f t="shared" ref="S1:T1" si="0">L1</f>
        <v>school1</v>
      </c>
      <c r="T1" s="2" t="str">
        <f t="shared" si="0"/>
        <v>school2</v>
      </c>
      <c r="U1" s="2" t="str">
        <f>N1</f>
        <v>work_and_school</v>
      </c>
    </row>
    <row r="2" spans="1:21" x14ac:dyDescent="0.25">
      <c r="A2" s="2" t="s">
        <v>5</v>
      </c>
      <c r="B2" s="1">
        <v>17522</v>
      </c>
      <c r="C2" s="1">
        <v>0</v>
      </c>
      <c r="D2" s="1">
        <v>0</v>
      </c>
      <c r="E2" s="1">
        <v>35413</v>
      </c>
      <c r="F2" s="1">
        <v>0</v>
      </c>
      <c r="G2" s="1">
        <v>0</v>
      </c>
      <c r="H2" s="2" t="s">
        <v>5</v>
      </c>
      <c r="I2" s="1">
        <v>19095</v>
      </c>
      <c r="J2" s="1">
        <v>0</v>
      </c>
      <c r="K2" s="1">
        <v>0</v>
      </c>
      <c r="L2" s="1">
        <v>33840</v>
      </c>
      <c r="M2" s="1">
        <v>0</v>
      </c>
      <c r="N2" s="1">
        <v>0</v>
      </c>
      <c r="O2" s="2" t="str">
        <f t="shared" ref="O2:O9" si="1">H2</f>
        <v>Child too young for school</v>
      </c>
      <c r="P2" s="2">
        <f>I2-B2</f>
        <v>1573</v>
      </c>
      <c r="Q2" s="2">
        <f t="shared" ref="Q2:U10" si="2">J2-C2</f>
        <v>0</v>
      </c>
      <c r="R2" s="2">
        <f t="shared" si="2"/>
        <v>0</v>
      </c>
      <c r="S2" s="2">
        <f t="shared" si="2"/>
        <v>-1573</v>
      </c>
      <c r="T2" s="2">
        <f t="shared" si="2"/>
        <v>0</v>
      </c>
      <c r="U2" s="2">
        <f t="shared" si="2"/>
        <v>0</v>
      </c>
    </row>
    <row r="3" spans="1:21" x14ac:dyDescent="0.25">
      <c r="A3" s="2" t="s">
        <v>6</v>
      </c>
      <c r="B3" s="1">
        <v>52014</v>
      </c>
      <c r="C3" s="1">
        <v>239300</v>
      </c>
      <c r="D3" s="1">
        <v>7310</v>
      </c>
      <c r="E3" s="1">
        <v>0</v>
      </c>
      <c r="F3" s="1">
        <v>0</v>
      </c>
      <c r="G3" s="1">
        <v>0</v>
      </c>
      <c r="H3" s="2" t="s">
        <v>6</v>
      </c>
      <c r="I3" s="1">
        <v>51990</v>
      </c>
      <c r="J3" s="1">
        <v>239225</v>
      </c>
      <c r="K3" s="1">
        <v>7409</v>
      </c>
      <c r="L3" s="1">
        <v>0</v>
      </c>
      <c r="M3" s="1">
        <v>0</v>
      </c>
      <c r="N3" s="1">
        <v>0</v>
      </c>
      <c r="O3" s="2" t="str">
        <f t="shared" si="1"/>
        <v>Full-time worker</v>
      </c>
      <c r="P3" s="2">
        <f t="shared" ref="P3:P10" si="3">I3-B3</f>
        <v>-24</v>
      </c>
      <c r="Q3" s="2">
        <f t="shared" si="2"/>
        <v>-75</v>
      </c>
      <c r="R3" s="2">
        <f t="shared" si="2"/>
        <v>99</v>
      </c>
      <c r="S3" s="2">
        <f t="shared" si="2"/>
        <v>0</v>
      </c>
      <c r="T3" s="2">
        <f t="shared" si="2"/>
        <v>0</v>
      </c>
      <c r="U3" s="2">
        <f t="shared" si="2"/>
        <v>0</v>
      </c>
    </row>
    <row r="4" spans="1:21" x14ac:dyDescent="0.25">
      <c r="A4" s="2" t="s">
        <v>7</v>
      </c>
      <c r="B4" s="1">
        <v>104001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2" t="s">
        <v>7</v>
      </c>
      <c r="I4" s="1">
        <v>104001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2" t="str">
        <f t="shared" si="1"/>
        <v>Non-worker</v>
      </c>
      <c r="P4" s="2">
        <f t="shared" si="3"/>
        <v>0</v>
      </c>
      <c r="Q4" s="2">
        <f t="shared" si="2"/>
        <v>0</v>
      </c>
      <c r="R4" s="2">
        <f t="shared" si="2"/>
        <v>0</v>
      </c>
      <c r="S4" s="2">
        <f t="shared" si="2"/>
        <v>0</v>
      </c>
      <c r="T4" s="2">
        <f t="shared" si="2"/>
        <v>0</v>
      </c>
      <c r="U4" s="2">
        <f t="shared" si="2"/>
        <v>0</v>
      </c>
    </row>
    <row r="5" spans="1:21" x14ac:dyDescent="0.25">
      <c r="A5" s="2" t="s">
        <v>8</v>
      </c>
      <c r="B5" s="1">
        <v>26680</v>
      </c>
      <c r="C5" s="1">
        <v>45366</v>
      </c>
      <c r="D5" s="1">
        <v>1968</v>
      </c>
      <c r="E5" s="1">
        <v>0</v>
      </c>
      <c r="F5" s="1">
        <v>0</v>
      </c>
      <c r="G5" s="1">
        <v>0</v>
      </c>
      <c r="H5" s="2" t="s">
        <v>8</v>
      </c>
      <c r="I5" s="1">
        <v>27452</v>
      </c>
      <c r="J5" s="1">
        <v>44682</v>
      </c>
      <c r="K5" s="1">
        <v>1880</v>
      </c>
      <c r="L5" s="1">
        <v>0</v>
      </c>
      <c r="M5" s="1">
        <v>0</v>
      </c>
      <c r="N5" s="1">
        <v>0</v>
      </c>
      <c r="O5" s="2" t="str">
        <f t="shared" si="1"/>
        <v>Part-time worker</v>
      </c>
      <c r="P5" s="2">
        <f t="shared" si="3"/>
        <v>772</v>
      </c>
      <c r="Q5" s="2">
        <f t="shared" si="2"/>
        <v>-684</v>
      </c>
      <c r="R5" s="2">
        <f t="shared" si="2"/>
        <v>-88</v>
      </c>
      <c r="S5" s="2">
        <f t="shared" si="2"/>
        <v>0</v>
      </c>
      <c r="T5" s="2">
        <f t="shared" si="2"/>
        <v>0</v>
      </c>
      <c r="U5" s="2">
        <f t="shared" si="2"/>
        <v>0</v>
      </c>
    </row>
    <row r="6" spans="1:21" x14ac:dyDescent="0.25">
      <c r="A6" s="2" t="s">
        <v>9</v>
      </c>
      <c r="B6" s="1">
        <v>67552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2" t="s">
        <v>9</v>
      </c>
      <c r="I6" s="1">
        <v>67552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2" t="str">
        <f t="shared" si="1"/>
        <v>Retired</v>
      </c>
      <c r="P6" s="2">
        <f t="shared" si="3"/>
        <v>0</v>
      </c>
      <c r="Q6" s="2">
        <f t="shared" si="2"/>
        <v>0</v>
      </c>
      <c r="R6" s="2">
        <f t="shared" si="2"/>
        <v>0</v>
      </c>
      <c r="S6" s="2">
        <f t="shared" si="2"/>
        <v>0</v>
      </c>
      <c r="T6" s="2">
        <f t="shared" si="2"/>
        <v>0</v>
      </c>
      <c r="U6" s="2">
        <f t="shared" si="2"/>
        <v>0</v>
      </c>
    </row>
    <row r="7" spans="1:21" x14ac:dyDescent="0.25">
      <c r="A7" s="2" t="s">
        <v>10</v>
      </c>
      <c r="B7" s="1">
        <v>5483</v>
      </c>
      <c r="C7" s="1">
        <v>0</v>
      </c>
      <c r="D7" s="1">
        <v>0</v>
      </c>
      <c r="E7" s="1">
        <v>16433</v>
      </c>
      <c r="F7" s="1">
        <v>773</v>
      </c>
      <c r="G7" s="1">
        <v>873</v>
      </c>
      <c r="H7" s="2" t="s">
        <v>10</v>
      </c>
      <c r="I7" s="1">
        <v>5702</v>
      </c>
      <c r="J7" s="1">
        <v>0</v>
      </c>
      <c r="K7" s="1">
        <v>0</v>
      </c>
      <c r="L7" s="1">
        <v>16153</v>
      </c>
      <c r="M7" s="1">
        <v>817</v>
      </c>
      <c r="N7" s="1">
        <v>890</v>
      </c>
      <c r="O7" s="2" t="str">
        <f t="shared" si="1"/>
        <v>Student of driving age</v>
      </c>
      <c r="P7" s="2">
        <f t="shared" si="3"/>
        <v>219</v>
      </c>
      <c r="Q7" s="2">
        <f t="shared" si="2"/>
        <v>0</v>
      </c>
      <c r="R7" s="2">
        <f t="shared" si="2"/>
        <v>0</v>
      </c>
      <c r="S7" s="2">
        <f t="shared" si="2"/>
        <v>-280</v>
      </c>
      <c r="T7" s="2">
        <f t="shared" si="2"/>
        <v>44</v>
      </c>
      <c r="U7" s="2">
        <f t="shared" si="2"/>
        <v>17</v>
      </c>
    </row>
    <row r="8" spans="1:21" x14ac:dyDescent="0.25">
      <c r="A8" s="2" t="s">
        <v>11</v>
      </c>
      <c r="B8" s="1">
        <v>20588</v>
      </c>
      <c r="C8" s="1">
        <v>0</v>
      </c>
      <c r="D8" s="1">
        <v>0</v>
      </c>
      <c r="E8" s="1">
        <v>67078</v>
      </c>
      <c r="F8" s="1">
        <v>1791</v>
      </c>
      <c r="G8" s="1">
        <v>0</v>
      </c>
      <c r="H8" s="2" t="s">
        <v>11</v>
      </c>
      <c r="I8" s="1">
        <v>18698</v>
      </c>
      <c r="J8" s="1">
        <v>0</v>
      </c>
      <c r="K8" s="1">
        <v>0</v>
      </c>
      <c r="L8" s="1">
        <v>69004</v>
      </c>
      <c r="M8" s="1">
        <v>1755</v>
      </c>
      <c r="N8" s="1">
        <v>0</v>
      </c>
      <c r="O8" s="2" t="str">
        <f t="shared" si="1"/>
        <v>Student of non-driving age</v>
      </c>
      <c r="P8" s="2">
        <f t="shared" si="3"/>
        <v>-1890</v>
      </c>
      <c r="Q8" s="2">
        <f t="shared" si="2"/>
        <v>0</v>
      </c>
      <c r="R8" s="2">
        <f t="shared" si="2"/>
        <v>0</v>
      </c>
      <c r="S8" s="2">
        <f t="shared" si="2"/>
        <v>1926</v>
      </c>
      <c r="T8" s="2">
        <f t="shared" si="2"/>
        <v>-36</v>
      </c>
      <c r="U8" s="2">
        <f t="shared" si="2"/>
        <v>0</v>
      </c>
    </row>
    <row r="9" spans="1:21" x14ac:dyDescent="0.25">
      <c r="A9" s="2" t="s">
        <v>12</v>
      </c>
      <c r="B9" s="1">
        <v>13427</v>
      </c>
      <c r="C9" s="1">
        <v>11945</v>
      </c>
      <c r="D9" s="1">
        <v>374</v>
      </c>
      <c r="E9" s="1">
        <v>17043</v>
      </c>
      <c r="F9" s="1">
        <v>1054</v>
      </c>
      <c r="G9" s="1">
        <v>3152</v>
      </c>
      <c r="H9" s="2" t="s">
        <v>12</v>
      </c>
      <c r="I9" s="1">
        <v>13414</v>
      </c>
      <c r="J9" s="1">
        <v>11749</v>
      </c>
      <c r="K9" s="1">
        <v>433</v>
      </c>
      <c r="L9" s="1">
        <v>17164</v>
      </c>
      <c r="M9" s="1">
        <v>1059</v>
      </c>
      <c r="N9" s="1">
        <v>3176</v>
      </c>
      <c r="O9" s="2" t="str">
        <f t="shared" si="1"/>
        <v>University student</v>
      </c>
      <c r="P9" s="2">
        <f t="shared" si="3"/>
        <v>-13</v>
      </c>
      <c r="Q9" s="2">
        <f t="shared" si="2"/>
        <v>-196</v>
      </c>
      <c r="R9" s="2">
        <f t="shared" si="2"/>
        <v>59</v>
      </c>
      <c r="S9" s="2">
        <f t="shared" si="2"/>
        <v>121</v>
      </c>
      <c r="T9" s="2">
        <f t="shared" si="2"/>
        <v>5</v>
      </c>
      <c r="U9" s="2">
        <f t="shared" si="2"/>
        <v>24</v>
      </c>
    </row>
    <row r="10" spans="1:21" x14ac:dyDescent="0.25">
      <c r="A10" s="2" t="s">
        <v>14</v>
      </c>
      <c r="B10" s="2">
        <f t="shared" ref="B10:G10" si="4">SUM(B2:B9)</f>
        <v>307267</v>
      </c>
      <c r="C10" s="2">
        <f t="shared" si="4"/>
        <v>296611</v>
      </c>
      <c r="D10" s="2">
        <f t="shared" si="4"/>
        <v>9652</v>
      </c>
      <c r="E10" s="2">
        <f t="shared" si="4"/>
        <v>135967</v>
      </c>
      <c r="F10" s="2">
        <f t="shared" si="4"/>
        <v>3618</v>
      </c>
      <c r="G10" s="2">
        <f t="shared" si="4"/>
        <v>4025</v>
      </c>
      <c r="H10" s="2" t="s">
        <v>14</v>
      </c>
      <c r="I10" s="2">
        <f>SUM(I2:I9)</f>
        <v>307904</v>
      </c>
      <c r="J10" s="2">
        <f t="shared" ref="J10" si="5">SUM(J2:J9)</f>
        <v>295656</v>
      </c>
      <c r="K10" s="2">
        <f t="shared" ref="K10" si="6">SUM(K2:K9)</f>
        <v>9722</v>
      </c>
      <c r="L10" s="2">
        <f t="shared" ref="L10" si="7">SUM(L2:L9)</f>
        <v>136161</v>
      </c>
      <c r="M10" s="2">
        <f t="shared" ref="M10" si="8">SUM(M2:M9)</f>
        <v>3631</v>
      </c>
      <c r="N10" s="2">
        <f t="shared" ref="N10" si="9">SUM(N2:N9)</f>
        <v>4066</v>
      </c>
      <c r="O10" s="2" t="s">
        <v>14</v>
      </c>
      <c r="P10" s="2">
        <f t="shared" si="3"/>
        <v>637</v>
      </c>
      <c r="Q10" s="2">
        <f t="shared" si="2"/>
        <v>-955</v>
      </c>
      <c r="R10" s="2">
        <f t="shared" si="2"/>
        <v>70</v>
      </c>
      <c r="S10" s="2">
        <f t="shared" si="2"/>
        <v>194</v>
      </c>
      <c r="T10" s="2">
        <f t="shared" si="2"/>
        <v>13</v>
      </c>
      <c r="U10" s="2">
        <f t="shared" si="2"/>
        <v>41</v>
      </c>
    </row>
    <row r="12" spans="1:21" x14ac:dyDescent="0.25">
      <c r="A12" s="2" t="s">
        <v>13</v>
      </c>
      <c r="B12" s="2" t="s">
        <v>17</v>
      </c>
      <c r="C12" s="2" t="s">
        <v>18</v>
      </c>
      <c r="H12" s="2" t="s">
        <v>15</v>
      </c>
      <c r="I12" s="2" t="s">
        <v>17</v>
      </c>
      <c r="J12" s="2" t="s">
        <v>18</v>
      </c>
    </row>
    <row r="13" spans="1:21" x14ac:dyDescent="0.25">
      <c r="A13" s="2" t="s">
        <v>5</v>
      </c>
      <c r="B13" s="2">
        <f>C2+D2*2+G2*2+E2+F2*2</f>
        <v>35413</v>
      </c>
      <c r="C13" s="2">
        <f>B2</f>
        <v>17522</v>
      </c>
      <c r="H13" s="2" t="s">
        <v>5</v>
      </c>
      <c r="I13" s="2">
        <f t="shared" ref="I13:I21" si="10">J2+K2*2+N2*2+L2+M2*2</f>
        <v>33840</v>
      </c>
      <c r="J13" s="2">
        <f>I2</f>
        <v>19095</v>
      </c>
    </row>
    <row r="14" spans="1:21" x14ac:dyDescent="0.25">
      <c r="A14" s="2" t="s">
        <v>6</v>
      </c>
      <c r="B14" s="2">
        <f t="shared" ref="B14:B21" si="11">C3+D3*2+G3*2+E3+F3*2</f>
        <v>253920</v>
      </c>
      <c r="C14" s="2">
        <f t="shared" ref="C14:C21" si="12">B3</f>
        <v>52014</v>
      </c>
      <c r="H14" s="2" t="s">
        <v>6</v>
      </c>
      <c r="I14" s="2">
        <f t="shared" si="10"/>
        <v>254043</v>
      </c>
      <c r="J14" s="2">
        <f t="shared" ref="J14:J21" si="13">I3</f>
        <v>51990</v>
      </c>
    </row>
    <row r="15" spans="1:21" x14ac:dyDescent="0.25">
      <c r="A15" s="2" t="s">
        <v>7</v>
      </c>
      <c r="B15" s="2">
        <f t="shared" si="11"/>
        <v>0</v>
      </c>
      <c r="C15" s="2">
        <f t="shared" si="12"/>
        <v>104001</v>
      </c>
      <c r="H15" s="2" t="s">
        <v>7</v>
      </c>
      <c r="I15" s="2">
        <f t="shared" si="10"/>
        <v>0</v>
      </c>
      <c r="J15" s="2">
        <f t="shared" si="13"/>
        <v>104001</v>
      </c>
    </row>
    <row r="16" spans="1:21" x14ac:dyDescent="0.25">
      <c r="A16" s="2" t="s">
        <v>8</v>
      </c>
      <c r="B16" s="2">
        <f t="shared" si="11"/>
        <v>49302</v>
      </c>
      <c r="C16" s="2">
        <f t="shared" si="12"/>
        <v>26680</v>
      </c>
      <c r="H16" s="2" t="s">
        <v>8</v>
      </c>
      <c r="I16" s="2">
        <f t="shared" si="10"/>
        <v>48442</v>
      </c>
      <c r="J16" s="2">
        <f t="shared" si="13"/>
        <v>27452</v>
      </c>
    </row>
    <row r="17" spans="1:10" x14ac:dyDescent="0.25">
      <c r="A17" s="2" t="s">
        <v>9</v>
      </c>
      <c r="B17" s="2">
        <f t="shared" si="11"/>
        <v>0</v>
      </c>
      <c r="C17" s="2">
        <f t="shared" si="12"/>
        <v>67552</v>
      </c>
      <c r="H17" s="2" t="s">
        <v>9</v>
      </c>
      <c r="I17" s="2">
        <f t="shared" si="10"/>
        <v>0</v>
      </c>
      <c r="J17" s="2">
        <f t="shared" si="13"/>
        <v>67552</v>
      </c>
    </row>
    <row r="18" spans="1:10" x14ac:dyDescent="0.25">
      <c r="A18" s="2" t="s">
        <v>10</v>
      </c>
      <c r="B18" s="2">
        <f t="shared" si="11"/>
        <v>19725</v>
      </c>
      <c r="C18" s="2">
        <f t="shared" si="12"/>
        <v>5483</v>
      </c>
      <c r="H18" s="2" t="s">
        <v>10</v>
      </c>
      <c r="I18" s="2">
        <f t="shared" si="10"/>
        <v>19567</v>
      </c>
      <c r="J18" s="2">
        <f t="shared" si="13"/>
        <v>5702</v>
      </c>
    </row>
    <row r="19" spans="1:10" x14ac:dyDescent="0.25">
      <c r="A19" s="2" t="s">
        <v>11</v>
      </c>
      <c r="B19" s="2">
        <f t="shared" si="11"/>
        <v>70660</v>
      </c>
      <c r="C19" s="2">
        <f t="shared" si="12"/>
        <v>20588</v>
      </c>
      <c r="H19" s="2" t="s">
        <v>11</v>
      </c>
      <c r="I19" s="2">
        <f t="shared" si="10"/>
        <v>72514</v>
      </c>
      <c r="J19" s="2">
        <f t="shared" si="13"/>
        <v>18698</v>
      </c>
    </row>
    <row r="20" spans="1:10" x14ac:dyDescent="0.25">
      <c r="A20" s="2" t="s">
        <v>12</v>
      </c>
      <c r="B20" s="2">
        <f t="shared" si="11"/>
        <v>38148</v>
      </c>
      <c r="C20" s="2">
        <f t="shared" si="12"/>
        <v>13427</v>
      </c>
      <c r="H20" s="2" t="s">
        <v>12</v>
      </c>
      <c r="I20" s="2">
        <f t="shared" si="10"/>
        <v>38249</v>
      </c>
      <c r="J20" s="2">
        <f t="shared" si="13"/>
        <v>13414</v>
      </c>
    </row>
    <row r="21" spans="1:10" x14ac:dyDescent="0.25">
      <c r="A21" s="2" t="s">
        <v>14</v>
      </c>
      <c r="B21" s="2">
        <f t="shared" si="11"/>
        <v>467168</v>
      </c>
      <c r="C21" s="2">
        <f t="shared" si="12"/>
        <v>307267</v>
      </c>
      <c r="H21" s="2" t="s">
        <v>14</v>
      </c>
      <c r="I21" s="2">
        <f t="shared" si="10"/>
        <v>466655</v>
      </c>
      <c r="J21" s="2">
        <f t="shared" si="13"/>
        <v>307904</v>
      </c>
    </row>
    <row r="23" spans="1:10" x14ac:dyDescent="0.25">
      <c r="A23" s="2" t="s">
        <v>19</v>
      </c>
      <c r="B23" s="2">
        <f>C10+D10*2+G10</f>
        <v>319940</v>
      </c>
      <c r="H23" s="2" t="s">
        <v>19</v>
      </c>
      <c r="I23" s="2">
        <f>J10+K10*2+N10</f>
        <v>319166</v>
      </c>
    </row>
    <row r="24" spans="1:10" x14ac:dyDescent="0.25">
      <c r="A24" s="2" t="s">
        <v>20</v>
      </c>
      <c r="B24" s="2">
        <f>E10+F10*2+G10</f>
        <v>147228</v>
      </c>
      <c r="H24" s="2" t="s">
        <v>20</v>
      </c>
      <c r="I24" s="2">
        <f>L10+M10*2+N10</f>
        <v>147489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imtf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 Stabler</cp:lastModifiedBy>
  <dcterms:created xsi:type="dcterms:W3CDTF">2019-03-21T21:08:55Z</dcterms:created>
  <dcterms:modified xsi:type="dcterms:W3CDTF">2019-05-21T00:36:46Z</dcterms:modified>
</cp:coreProperties>
</file>